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995" windowHeight="89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46" i="1" l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K41" i="1"/>
  <c r="F41" i="1"/>
  <c r="E41" i="1"/>
  <c r="D41" i="1"/>
  <c r="C41" i="1"/>
  <c r="I39" i="1"/>
  <c r="H39" i="1"/>
  <c r="G39" i="1"/>
  <c r="I38" i="1"/>
  <c r="H38" i="1"/>
  <c r="G38" i="1"/>
  <c r="I37" i="1"/>
  <c r="H37" i="1"/>
  <c r="G37" i="1"/>
  <c r="K36" i="1"/>
  <c r="I36" i="1"/>
  <c r="H36" i="1"/>
  <c r="G36" i="1"/>
  <c r="K35" i="1"/>
  <c r="F35" i="1"/>
  <c r="E35" i="1"/>
  <c r="D35" i="1"/>
  <c r="C35" i="1"/>
  <c r="K28" i="1"/>
  <c r="I28" i="1"/>
  <c r="H28" i="1"/>
  <c r="G28" i="1"/>
  <c r="N27" i="1"/>
  <c r="K27" i="1" s="1"/>
  <c r="K26" i="1" s="1"/>
  <c r="I27" i="1"/>
  <c r="H27" i="1"/>
  <c r="G27" i="1"/>
  <c r="O26" i="1"/>
  <c r="M26" i="1"/>
  <c r="L26" i="1"/>
  <c r="I26" i="1"/>
  <c r="G26" i="1"/>
  <c r="F26" i="1"/>
  <c r="E26" i="1"/>
  <c r="D26" i="1"/>
  <c r="C26" i="1"/>
  <c r="K24" i="1"/>
  <c r="I24" i="1"/>
  <c r="K23" i="1"/>
  <c r="I23" i="1"/>
  <c r="K22" i="1"/>
  <c r="I22" i="1"/>
  <c r="K21" i="1"/>
  <c r="I21" i="1"/>
  <c r="O20" i="1"/>
  <c r="N20" i="1"/>
  <c r="M20" i="1"/>
  <c r="L20" i="1"/>
  <c r="K20" i="1"/>
  <c r="F20" i="1"/>
  <c r="E20" i="1"/>
  <c r="D20" i="1"/>
  <c r="C20" i="1"/>
  <c r="K18" i="1"/>
  <c r="I18" i="1"/>
  <c r="K17" i="1"/>
  <c r="I17" i="1"/>
  <c r="K16" i="1"/>
  <c r="I16" i="1"/>
  <c r="K15" i="1"/>
  <c r="I15" i="1"/>
  <c r="K14" i="1"/>
  <c r="I14" i="1"/>
  <c r="O13" i="1"/>
  <c r="N13" i="1"/>
  <c r="M13" i="1"/>
  <c r="L13" i="1"/>
  <c r="K13" i="1"/>
  <c r="F13" i="1"/>
  <c r="E13" i="1"/>
  <c r="D13" i="1"/>
  <c r="C13" i="1"/>
  <c r="N26" i="1" l="1"/>
  <c r="H26" i="1"/>
</calcChain>
</file>

<file path=xl/sharedStrings.xml><?xml version="1.0" encoding="utf-8"?>
<sst xmlns="http://schemas.openxmlformats.org/spreadsheetml/2006/main" count="67" uniqueCount="32">
  <si>
    <t>Проект квот добычи охотничьих ресурсов</t>
  </si>
  <si>
    <t>НОВОСИБИРСКАЯ ОБЛАСТЬ</t>
  </si>
  <si>
    <t>(субъект Российской Федерации)</t>
  </si>
  <si>
    <t>на период с 1 августа 2020 г. до 1 августа 2021г.</t>
  </si>
  <si>
    <t>№ п/п</t>
  </si>
  <si>
    <t xml:space="preserve">Наименование закрепленного охотничьего угодья, общедоступных охотничьих угодий муниципальных районов и иной территории, являющейся средой обитания охотничьих ресурсов </t>
  </si>
  <si>
    <t>Площадь, свойственная для  обитания  вида охотничьих ресурсов, тыс. га</t>
  </si>
  <si>
    <t>Косуля сибирская</t>
  </si>
  <si>
    <t>Численность вида охотничьих ресурсов, особей</t>
  </si>
  <si>
    <t>Показатель численности, особей на 1000 га</t>
  </si>
  <si>
    <t>% от численности</t>
  </si>
  <si>
    <t>Квоты добычи</t>
  </si>
  <si>
    <t>Всего, особей</t>
  </si>
  <si>
    <t>в том числе</t>
  </si>
  <si>
    <t>старше 1 года, особей</t>
  </si>
  <si>
    <t>до 1 года, особей</t>
  </si>
  <si>
    <t>2018 г.</t>
  </si>
  <si>
    <t>2019 г.</t>
  </si>
  <si>
    <t>2020 г.</t>
  </si>
  <si>
    <t>самцы с неокостеневшими рогами (пантами)</t>
  </si>
  <si>
    <t>самцы во время гона</t>
  </si>
  <si>
    <t>без подразделения по половому признаку</t>
  </si>
  <si>
    <t>Куйбышевский район</t>
  </si>
  <si>
    <t>Общедоступные охотничьи угодья</t>
  </si>
  <si>
    <t>Куйбышевское</t>
  </si>
  <si>
    <t>Промысел</t>
  </si>
  <si>
    <t>Тагановское</t>
  </si>
  <si>
    <t>Охотничье угодье "14.3" ("Хорос-1")</t>
  </si>
  <si>
    <t>Лось</t>
  </si>
  <si>
    <t>Соболь</t>
  </si>
  <si>
    <t>Медведь бурый</t>
  </si>
  <si>
    <t>Барсук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</si>
</sst>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/>
    <xf numFmtId="0" fontId="0" fillId="0" borderId="0" xfId="0" applyFill="1"/>
    <xf numFmtId="2" fontId="2" fillId="0" borderId="0" xfId="0" applyNumberFormat="1" applyFont="1" applyFill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4" fillId="0" borderId="0" xfId="0" applyFont="1" applyFill="1"/>
    <xf numFmtId="2" fontId="3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1" fontId="4" fillId="0" borderId="0" xfId="0" applyNumberFormat="1" applyFont="1" applyFill="1"/>
    <xf numFmtId="2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9" fontId="0" fillId="0" borderId="0" xfId="0" applyNumberFormat="1" applyFill="1"/>
    <xf numFmtId="1" fontId="7" fillId="0" borderId="0" xfId="0" applyNumberFormat="1" applyFont="1" applyFill="1" applyAlignment="1">
      <alignment horizontal="center"/>
    </xf>
    <xf numFmtId="1" fontId="0" fillId="0" borderId="0" xfId="0" applyNumberForma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wrapText="1"/>
    </xf>
    <xf numFmtId="1" fontId="8" fillId="0" borderId="3" xfId="0" applyNumberFormat="1" applyFont="1" applyFill="1" applyBorder="1" applyAlignment="1">
      <alignment horizontal="center" wrapText="1"/>
    </xf>
    <xf numFmtId="1" fontId="8" fillId="0" borderId="4" xfId="0" applyNumberFormat="1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9" fillId="0" borderId="2" xfId="0" applyFont="1" applyBorder="1" applyAlignment="1"/>
    <xf numFmtId="0" fontId="9" fillId="0" borderId="3" xfId="0" applyFont="1" applyBorder="1" applyAlignment="1"/>
    <xf numFmtId="0" fontId="1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7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0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workbookViewId="0">
      <selection activeCell="Q11" sqref="Q11"/>
    </sheetView>
  </sheetViews>
  <sheetFormatPr defaultRowHeight="15" x14ac:dyDescent="0.25"/>
  <cols>
    <col min="1" max="1" width="4.85546875" customWidth="1"/>
    <col min="2" max="2" width="26" customWidth="1"/>
    <col min="4" max="4" width="7" customWidth="1"/>
    <col min="5" max="5" width="7.5703125" customWidth="1"/>
    <col min="6" max="7" width="7" customWidth="1"/>
    <col min="8" max="8" width="6.5703125" customWidth="1"/>
    <col min="9" max="9" width="7.5703125" customWidth="1"/>
    <col min="10" max="10" width="7" customWidth="1"/>
    <col min="11" max="11" width="6.7109375" customWidth="1"/>
    <col min="12" max="12" width="8.85546875" customWidth="1"/>
    <col min="13" max="13" width="7.28515625" customWidth="1"/>
  </cols>
  <sheetData>
    <row r="1" spans="1:20" s="2" customFormat="1" ht="15.75" x14ac:dyDescent="0.25">
      <c r="A1" s="1"/>
      <c r="C1" s="3"/>
      <c r="D1" s="4"/>
      <c r="E1" s="4"/>
      <c r="F1" s="5"/>
      <c r="G1" s="4"/>
      <c r="H1" s="4"/>
      <c r="I1" s="4"/>
      <c r="J1" s="6"/>
      <c r="K1" s="5"/>
      <c r="L1" s="4"/>
      <c r="M1" s="4"/>
      <c r="N1" s="4"/>
      <c r="O1" s="7"/>
      <c r="P1" s="8"/>
      <c r="Q1" s="9"/>
    </row>
    <row r="2" spans="1:20" s="2" customFormat="1" ht="18.75" x14ac:dyDescent="0.3">
      <c r="A2" s="1"/>
      <c r="C2" s="3"/>
      <c r="D2" s="10"/>
      <c r="E2" s="11"/>
      <c r="F2" s="11"/>
      <c r="G2" s="12" t="s">
        <v>0</v>
      </c>
      <c r="H2" s="13"/>
      <c r="I2" s="10"/>
      <c r="J2" s="11"/>
      <c r="K2" s="4"/>
      <c r="L2" s="4"/>
      <c r="M2" s="4"/>
      <c r="N2" s="4"/>
      <c r="O2" s="4"/>
      <c r="P2" s="8"/>
      <c r="Q2" s="9"/>
    </row>
    <row r="3" spans="1:20" s="2" customFormat="1" ht="15.75" x14ac:dyDescent="0.25">
      <c r="A3" s="1"/>
      <c r="C3" s="3"/>
      <c r="D3" s="5"/>
      <c r="E3" s="4"/>
      <c r="F3" s="4"/>
      <c r="G3" s="14"/>
      <c r="H3" s="15"/>
      <c r="I3" s="5"/>
      <c r="J3" s="4"/>
      <c r="K3" s="4"/>
      <c r="L3" s="4"/>
      <c r="M3" s="4"/>
      <c r="N3" s="4"/>
      <c r="O3" s="4"/>
      <c r="P3" s="8"/>
      <c r="Q3" s="9"/>
    </row>
    <row r="4" spans="1:20" s="2" customFormat="1" ht="18.75" x14ac:dyDescent="0.3">
      <c r="A4" s="1"/>
      <c r="C4" s="3"/>
      <c r="D4" s="18"/>
      <c r="E4" s="16" t="s">
        <v>1</v>
      </c>
      <c r="F4" s="16"/>
      <c r="G4" s="12"/>
      <c r="H4" s="13"/>
      <c r="I4" s="19"/>
      <c r="J4" s="4"/>
      <c r="K4" s="4"/>
      <c r="L4" s="4"/>
      <c r="M4" s="4"/>
      <c r="N4" s="4"/>
      <c r="O4" s="4"/>
      <c r="P4" s="8"/>
      <c r="Q4" s="9"/>
    </row>
    <row r="5" spans="1:20" s="2" customFormat="1" ht="15.75" x14ac:dyDescent="0.25">
      <c r="A5" s="1"/>
      <c r="C5" s="3"/>
      <c r="D5" s="5"/>
      <c r="E5" s="4"/>
      <c r="F5" s="4"/>
      <c r="G5" s="11" t="s">
        <v>2</v>
      </c>
      <c r="H5" s="17"/>
      <c r="I5" s="5"/>
      <c r="J5" s="4"/>
      <c r="K5" s="4"/>
      <c r="L5" s="4"/>
      <c r="M5" s="4"/>
      <c r="N5" s="4"/>
      <c r="O5" s="4"/>
      <c r="P5" s="8"/>
      <c r="Q5" s="9"/>
    </row>
    <row r="6" spans="1:20" s="2" customFormat="1" ht="18.75" x14ac:dyDescent="0.3">
      <c r="A6" s="1"/>
      <c r="C6" s="3"/>
      <c r="D6" s="19" t="s">
        <v>3</v>
      </c>
      <c r="E6" s="16"/>
      <c r="F6" s="16"/>
      <c r="G6" s="16"/>
      <c r="H6" s="20"/>
      <c r="I6" s="21"/>
      <c r="J6" s="16"/>
      <c r="K6" s="16"/>
      <c r="L6" s="4"/>
      <c r="M6" s="4"/>
      <c r="N6" s="4"/>
      <c r="O6" s="4"/>
      <c r="P6" s="8"/>
      <c r="Q6" s="9"/>
    </row>
    <row r="7" spans="1:20" s="2" customFormat="1" ht="15.75" x14ac:dyDescent="0.25">
      <c r="A7" s="1"/>
      <c r="C7" s="3"/>
      <c r="D7" s="22"/>
      <c r="E7" s="22"/>
      <c r="F7" s="23"/>
      <c r="G7" s="23"/>
      <c r="H7" s="23"/>
      <c r="I7" s="24"/>
      <c r="J7" s="25"/>
      <c r="K7" s="26"/>
      <c r="L7" s="27"/>
      <c r="M7" s="27"/>
      <c r="N7" s="27"/>
      <c r="O7" s="27"/>
      <c r="P7" s="8"/>
      <c r="Q7" s="9"/>
    </row>
    <row r="8" spans="1:20" s="2" customFormat="1" ht="18.75" x14ac:dyDescent="0.3">
      <c r="A8" s="28" t="s">
        <v>4</v>
      </c>
      <c r="B8" s="29" t="s">
        <v>5</v>
      </c>
      <c r="C8" s="30" t="s">
        <v>6</v>
      </c>
      <c r="D8" s="31" t="s">
        <v>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8"/>
      <c r="Q8" s="9"/>
    </row>
    <row r="9" spans="1:20" s="2" customFormat="1" ht="15.75" customHeight="1" x14ac:dyDescent="0.25">
      <c r="A9" s="28"/>
      <c r="B9" s="29"/>
      <c r="C9" s="30"/>
      <c r="D9" s="28" t="s">
        <v>8</v>
      </c>
      <c r="E9" s="28"/>
      <c r="F9" s="28"/>
      <c r="G9" s="28" t="s">
        <v>9</v>
      </c>
      <c r="H9" s="28"/>
      <c r="I9" s="28"/>
      <c r="J9" s="34" t="s">
        <v>10</v>
      </c>
      <c r="K9" s="35" t="s">
        <v>11</v>
      </c>
      <c r="L9" s="36"/>
      <c r="M9" s="36"/>
      <c r="N9" s="36"/>
      <c r="O9" s="37"/>
      <c r="P9" s="8"/>
      <c r="Q9" s="9"/>
    </row>
    <row r="10" spans="1:20" s="2" customFormat="1" ht="15.75" customHeight="1" x14ac:dyDescent="0.25">
      <c r="A10" s="28"/>
      <c r="B10" s="29"/>
      <c r="C10" s="30"/>
      <c r="D10" s="28"/>
      <c r="E10" s="28"/>
      <c r="F10" s="28"/>
      <c r="G10" s="28"/>
      <c r="H10" s="28"/>
      <c r="I10" s="28"/>
      <c r="J10" s="38"/>
      <c r="K10" s="39" t="s">
        <v>12</v>
      </c>
      <c r="L10" s="35" t="s">
        <v>13</v>
      </c>
      <c r="M10" s="36"/>
      <c r="N10" s="36"/>
      <c r="O10" s="37"/>
      <c r="P10" s="8"/>
      <c r="Q10" s="9"/>
    </row>
    <row r="11" spans="1:20" s="2" customFormat="1" ht="35.25" customHeight="1" x14ac:dyDescent="0.25">
      <c r="A11" s="28"/>
      <c r="B11" s="29"/>
      <c r="C11" s="30"/>
      <c r="D11" s="28"/>
      <c r="E11" s="28"/>
      <c r="F11" s="28"/>
      <c r="G11" s="28"/>
      <c r="H11" s="28"/>
      <c r="I11" s="28"/>
      <c r="J11" s="38"/>
      <c r="K11" s="39"/>
      <c r="L11" s="35" t="s">
        <v>14</v>
      </c>
      <c r="M11" s="36"/>
      <c r="N11" s="37"/>
      <c r="O11" s="40" t="s">
        <v>15</v>
      </c>
      <c r="P11" s="8"/>
      <c r="Q11" s="9"/>
    </row>
    <row r="12" spans="1:20" s="2" customFormat="1" ht="53.25" customHeight="1" x14ac:dyDescent="0.25">
      <c r="A12" s="28"/>
      <c r="B12" s="29"/>
      <c r="C12" s="30"/>
      <c r="D12" s="41" t="s">
        <v>16</v>
      </c>
      <c r="E12" s="41" t="s">
        <v>17</v>
      </c>
      <c r="F12" s="41" t="s">
        <v>18</v>
      </c>
      <c r="G12" s="42" t="s">
        <v>16</v>
      </c>
      <c r="H12" s="42" t="s">
        <v>17</v>
      </c>
      <c r="I12" s="42" t="s">
        <v>18</v>
      </c>
      <c r="J12" s="38"/>
      <c r="K12" s="39"/>
      <c r="L12" s="43" t="s">
        <v>19</v>
      </c>
      <c r="M12" s="43" t="s">
        <v>20</v>
      </c>
      <c r="N12" s="43" t="s">
        <v>21</v>
      </c>
      <c r="O12" s="40"/>
      <c r="P12" s="44"/>
      <c r="Q12" s="45"/>
    </row>
    <row r="13" spans="1:20" s="50" customFormat="1" x14ac:dyDescent="0.25">
      <c r="A13" s="46">
        <v>14</v>
      </c>
      <c r="B13" s="47" t="s">
        <v>22</v>
      </c>
      <c r="C13" s="48">
        <f>SUM(C14:C18)</f>
        <v>1032.26</v>
      </c>
      <c r="D13" s="46">
        <f>SUM(D14:D18)</f>
        <v>3167</v>
      </c>
      <c r="E13" s="46">
        <f>SUM(E14:E18)</f>
        <v>3246.240528034501</v>
      </c>
      <c r="F13" s="46">
        <f>SUM(F14:F18)</f>
        <v>3020</v>
      </c>
      <c r="G13" s="46"/>
      <c r="H13" s="46"/>
      <c r="I13" s="46"/>
      <c r="J13" s="49"/>
      <c r="K13" s="46">
        <f>SUM(K14:K18)</f>
        <v>151</v>
      </c>
      <c r="L13" s="46">
        <f>SUM(L14:L18)</f>
        <v>0</v>
      </c>
      <c r="M13" s="46">
        <f>SUM(M14:M18)</f>
        <v>16</v>
      </c>
      <c r="N13" s="46">
        <f>SUM(N14:N18)</f>
        <v>87</v>
      </c>
      <c r="O13" s="46">
        <f>SUM(O14:O18)</f>
        <v>48</v>
      </c>
      <c r="P13" s="8"/>
      <c r="Q13" s="9"/>
      <c r="T13" s="66"/>
    </row>
    <row r="14" spans="1:20" s="2" customFormat="1" ht="25.5" customHeight="1" x14ac:dyDescent="0.25">
      <c r="A14" s="51">
        <v>65</v>
      </c>
      <c r="B14" s="52" t="s">
        <v>23</v>
      </c>
      <c r="C14" s="53">
        <v>547.99</v>
      </c>
      <c r="D14" s="41">
        <v>1518</v>
      </c>
      <c r="E14" s="54">
        <v>1609.8794856256823</v>
      </c>
      <c r="F14" s="54">
        <v>1494</v>
      </c>
      <c r="G14" s="55">
        <v>3.04</v>
      </c>
      <c r="H14" s="56">
        <v>2.9377898969427951</v>
      </c>
      <c r="I14" s="56">
        <f t="shared" ref="I14:I18" si="0">F14/C14</f>
        <v>2.7263271227577146</v>
      </c>
      <c r="J14" s="57">
        <v>3.0700000000000002E-2</v>
      </c>
      <c r="K14" s="54">
        <f>M14+N14+O14</f>
        <v>42</v>
      </c>
      <c r="L14" s="54"/>
      <c r="M14" s="54"/>
      <c r="N14" s="54">
        <v>21</v>
      </c>
      <c r="O14" s="54">
        <v>21</v>
      </c>
      <c r="P14" s="8"/>
      <c r="Q14" s="9"/>
    </row>
    <row r="15" spans="1:20" s="2" customFormat="1" ht="15" customHeight="1" x14ac:dyDescent="0.25">
      <c r="A15" s="51">
        <v>66</v>
      </c>
      <c r="B15" s="52" t="s">
        <v>24</v>
      </c>
      <c r="C15" s="53">
        <v>85.759</v>
      </c>
      <c r="D15" s="41">
        <v>235</v>
      </c>
      <c r="E15" s="54">
        <v>246.36104240881878</v>
      </c>
      <c r="F15" s="54">
        <v>232</v>
      </c>
      <c r="G15" s="55">
        <v>2.77</v>
      </c>
      <c r="H15" s="56">
        <v>2.8727135625277667</v>
      </c>
      <c r="I15" s="56">
        <f t="shared" si="0"/>
        <v>2.7052554250865799</v>
      </c>
      <c r="J15" s="57">
        <v>6.9000000000000006E-2</v>
      </c>
      <c r="K15" s="54">
        <f>M15+N15+O15</f>
        <v>16</v>
      </c>
      <c r="L15" s="54"/>
      <c r="M15" s="54">
        <v>4</v>
      </c>
      <c r="N15" s="54">
        <v>9</v>
      </c>
      <c r="O15" s="54">
        <v>3</v>
      </c>
      <c r="P15" s="8"/>
      <c r="Q15" s="9"/>
    </row>
    <row r="16" spans="1:20" s="2" customFormat="1" ht="15" customHeight="1" x14ac:dyDescent="0.25">
      <c r="A16" s="51">
        <v>67</v>
      </c>
      <c r="B16" s="52" t="s">
        <v>25</v>
      </c>
      <c r="C16" s="53">
        <v>228.071</v>
      </c>
      <c r="D16" s="41">
        <v>646</v>
      </c>
      <c r="E16" s="54">
        <v>657</v>
      </c>
      <c r="F16" s="54">
        <v>606</v>
      </c>
      <c r="G16" s="55">
        <v>2.83</v>
      </c>
      <c r="H16" s="56">
        <v>3.88</v>
      </c>
      <c r="I16" s="56">
        <f t="shared" si="0"/>
        <v>2.6570673167566241</v>
      </c>
      <c r="J16" s="57">
        <v>7.0000000000000007E-2</v>
      </c>
      <c r="K16" s="54">
        <f>M16+N16+O16</f>
        <v>42</v>
      </c>
      <c r="L16" s="54"/>
      <c r="M16" s="54">
        <v>2</v>
      </c>
      <c r="N16" s="54">
        <v>40</v>
      </c>
      <c r="O16" s="54"/>
      <c r="P16" s="8"/>
      <c r="Q16" s="9"/>
    </row>
    <row r="17" spans="1:18" s="2" customFormat="1" ht="15" customHeight="1" x14ac:dyDescent="0.25">
      <c r="A17" s="51">
        <v>68</v>
      </c>
      <c r="B17" s="52" t="s">
        <v>26</v>
      </c>
      <c r="C17" s="53">
        <v>99.1</v>
      </c>
      <c r="D17" s="41">
        <v>495</v>
      </c>
      <c r="E17" s="54">
        <v>513</v>
      </c>
      <c r="F17" s="54">
        <v>533</v>
      </c>
      <c r="G17" s="55">
        <v>5.0599999999999996</v>
      </c>
      <c r="H17" s="56">
        <v>5.1765893037336026</v>
      </c>
      <c r="I17" s="56">
        <f t="shared" si="0"/>
        <v>5.3784056508577196</v>
      </c>
      <c r="J17" s="57">
        <v>7.8E-2</v>
      </c>
      <c r="K17" s="54">
        <f>M17+N17+O17</f>
        <v>41</v>
      </c>
      <c r="L17" s="54"/>
      <c r="M17" s="54">
        <v>8</v>
      </c>
      <c r="N17" s="54">
        <v>13</v>
      </c>
      <c r="O17" s="54">
        <v>20</v>
      </c>
      <c r="P17" s="8"/>
      <c r="Q17" s="9"/>
    </row>
    <row r="18" spans="1:18" s="2" customFormat="1" ht="25.5" customHeight="1" x14ac:dyDescent="0.25">
      <c r="A18" s="51">
        <v>69</v>
      </c>
      <c r="B18" s="52" t="s">
        <v>27</v>
      </c>
      <c r="C18" s="53">
        <v>71.34</v>
      </c>
      <c r="D18" s="41">
        <v>273</v>
      </c>
      <c r="E18" s="54">
        <v>220</v>
      </c>
      <c r="F18" s="54">
        <v>155</v>
      </c>
      <c r="G18" s="55">
        <v>3.84</v>
      </c>
      <c r="H18" s="56">
        <v>3.0838239416876934</v>
      </c>
      <c r="I18" s="56">
        <f t="shared" si="0"/>
        <v>2.1726941407345106</v>
      </c>
      <c r="J18" s="57">
        <v>6.9000000000000006E-2</v>
      </c>
      <c r="K18" s="54">
        <f>M18+N18+O18</f>
        <v>10</v>
      </c>
      <c r="L18" s="54"/>
      <c r="M18" s="54">
        <v>2</v>
      </c>
      <c r="N18" s="54">
        <v>4</v>
      </c>
      <c r="O18" s="54">
        <v>4</v>
      </c>
      <c r="P18" s="8"/>
      <c r="Q18" s="9"/>
    </row>
    <row r="19" spans="1:18" ht="18.75" x14ac:dyDescent="0.3">
      <c r="A19" s="67"/>
      <c r="B19" s="68"/>
      <c r="C19" s="68"/>
      <c r="D19" s="64" t="s">
        <v>28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18" s="50" customFormat="1" x14ac:dyDescent="0.25">
      <c r="A20" s="46">
        <v>14</v>
      </c>
      <c r="B20" s="47" t="s">
        <v>22</v>
      </c>
      <c r="C20" s="48">
        <f>SUM(C21:C24)</f>
        <v>933.16000000000008</v>
      </c>
      <c r="D20" s="58">
        <f>SUM(D21:D24)</f>
        <v>492</v>
      </c>
      <c r="E20" s="46">
        <f>SUM(E21:E24)</f>
        <v>633.56446262553777</v>
      </c>
      <c r="F20" s="46">
        <f t="shared" ref="F20:O20" si="1">SUM(F21:F24)</f>
        <v>615</v>
      </c>
      <c r="G20" s="48"/>
      <c r="H20" s="46"/>
      <c r="I20" s="46"/>
      <c r="J20" s="46"/>
      <c r="K20" s="46">
        <f t="shared" si="1"/>
        <v>16</v>
      </c>
      <c r="L20" s="46">
        <f t="shared" si="1"/>
        <v>0</v>
      </c>
      <c r="M20" s="46">
        <f t="shared" si="1"/>
        <v>1</v>
      </c>
      <c r="N20" s="46">
        <f t="shared" si="1"/>
        <v>14</v>
      </c>
      <c r="O20" s="46">
        <f t="shared" si="1"/>
        <v>1</v>
      </c>
      <c r="P20" s="8"/>
      <c r="Q20" s="9"/>
      <c r="R20" s="24"/>
    </row>
    <row r="21" spans="1:18" s="2" customFormat="1" ht="25.5" x14ac:dyDescent="0.25">
      <c r="A21" s="51">
        <v>28</v>
      </c>
      <c r="B21" s="52" t="s">
        <v>23</v>
      </c>
      <c r="C21" s="53">
        <v>547.99</v>
      </c>
      <c r="D21" s="59">
        <v>289</v>
      </c>
      <c r="E21" s="54">
        <v>323.95299777820333</v>
      </c>
      <c r="F21" s="54">
        <v>306</v>
      </c>
      <c r="G21" s="60">
        <v>0.57999999999999996</v>
      </c>
      <c r="H21" s="56">
        <v>0.59116589313345735</v>
      </c>
      <c r="I21" s="61">
        <f>F21/C21</f>
        <v>0.55840435044435122</v>
      </c>
      <c r="J21" s="62">
        <v>0.03</v>
      </c>
      <c r="K21" s="63">
        <f>M21+N21+O21</f>
        <v>8</v>
      </c>
      <c r="L21" s="54"/>
      <c r="M21" s="54"/>
      <c r="N21" s="54">
        <v>7</v>
      </c>
      <c r="O21" s="54">
        <v>1</v>
      </c>
      <c r="P21" s="8"/>
      <c r="Q21" s="9"/>
      <c r="R21" s="24"/>
    </row>
    <row r="22" spans="1:18" s="2" customFormat="1" x14ac:dyDescent="0.25">
      <c r="A22" s="51">
        <v>29</v>
      </c>
      <c r="B22" s="52" t="s">
        <v>24</v>
      </c>
      <c r="C22" s="53">
        <v>85.759</v>
      </c>
      <c r="D22" s="59">
        <v>34</v>
      </c>
      <c r="E22" s="54">
        <v>38.611464847334517</v>
      </c>
      <c r="F22" s="54">
        <v>37</v>
      </c>
      <c r="G22" s="60">
        <v>0.4</v>
      </c>
      <c r="H22" s="56">
        <v>0.45023221874479075</v>
      </c>
      <c r="I22" s="61">
        <f>F22/C22</f>
        <v>0.4314415979663942</v>
      </c>
      <c r="J22" s="62">
        <v>0.03</v>
      </c>
      <c r="K22" s="63">
        <f>M22+N22+O22</f>
        <v>1</v>
      </c>
      <c r="L22" s="54"/>
      <c r="M22" s="54"/>
      <c r="N22" s="54">
        <v>1</v>
      </c>
      <c r="O22" s="54"/>
      <c r="P22" s="8"/>
      <c r="Q22" s="9"/>
      <c r="R22" s="24"/>
    </row>
    <row r="23" spans="1:18" s="2" customFormat="1" x14ac:dyDescent="0.25">
      <c r="A23" s="51">
        <v>30</v>
      </c>
      <c r="B23" s="52" t="s">
        <v>25</v>
      </c>
      <c r="C23" s="53">
        <v>228.071</v>
      </c>
      <c r="D23" s="59">
        <v>121</v>
      </c>
      <c r="E23" s="54">
        <v>136</v>
      </c>
      <c r="F23" s="54">
        <v>138</v>
      </c>
      <c r="G23" s="60">
        <v>0.53</v>
      </c>
      <c r="H23" s="56">
        <v>0.55069725510316636</v>
      </c>
      <c r="I23" s="61">
        <f>F23/C23</f>
        <v>0.60507473549903323</v>
      </c>
      <c r="J23" s="62">
        <v>0.03</v>
      </c>
      <c r="K23" s="63">
        <f>M23+N23+O23</f>
        <v>3</v>
      </c>
      <c r="L23" s="54"/>
      <c r="M23" s="54"/>
      <c r="N23" s="54">
        <v>3</v>
      </c>
      <c r="O23" s="54"/>
      <c r="P23" s="8"/>
      <c r="Q23" s="9"/>
      <c r="R23" s="24"/>
    </row>
    <row r="24" spans="1:18" s="2" customFormat="1" ht="25.5" x14ac:dyDescent="0.25">
      <c r="A24" s="51">
        <v>31</v>
      </c>
      <c r="B24" s="52" t="s">
        <v>27</v>
      </c>
      <c r="C24" s="53">
        <v>71.34</v>
      </c>
      <c r="D24" s="59">
        <v>48</v>
      </c>
      <c r="E24" s="54">
        <v>135</v>
      </c>
      <c r="F24" s="54">
        <v>134</v>
      </c>
      <c r="G24" s="60">
        <v>0.68</v>
      </c>
      <c r="H24" s="56">
        <v>1.8923465096719936</v>
      </c>
      <c r="I24" s="60">
        <f>F24/C24</f>
        <v>1.8783291281188672</v>
      </c>
      <c r="J24" s="62">
        <v>0.03</v>
      </c>
      <c r="K24" s="63">
        <f>M24+N24+O24</f>
        <v>4</v>
      </c>
      <c r="L24" s="54"/>
      <c r="M24" s="54">
        <v>1</v>
      </c>
      <c r="N24" s="54">
        <v>3</v>
      </c>
      <c r="O24" s="54"/>
      <c r="P24" s="8"/>
      <c r="Q24" s="9"/>
      <c r="R24" s="24"/>
    </row>
    <row r="25" spans="1:18" ht="18.75" x14ac:dyDescent="0.3">
      <c r="A25" s="71"/>
      <c r="B25" s="72"/>
      <c r="C25" s="68"/>
      <c r="D25" s="64" t="s">
        <v>29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</row>
    <row r="26" spans="1:18" s="50" customFormat="1" x14ac:dyDescent="0.25">
      <c r="A26" s="46">
        <v>14</v>
      </c>
      <c r="B26" s="47" t="s">
        <v>22</v>
      </c>
      <c r="C26" s="48">
        <f>SUM(C27:C28)</f>
        <v>619.33000000000004</v>
      </c>
      <c r="D26" s="46">
        <f>SUM(D27:D28)</f>
        <v>102.87679457149837</v>
      </c>
      <c r="E26" s="46">
        <f>SUM(E27:E28)</f>
        <v>180</v>
      </c>
      <c r="F26" s="46">
        <f t="shared" ref="F26:O26" si="2">SUM(F27:F28)</f>
        <v>151</v>
      </c>
      <c r="G26" s="46">
        <f>SUM(G27:G28)</f>
        <v>0.39500782526242262</v>
      </c>
      <c r="H26" s="46">
        <f>SUM(H27:H28)</f>
        <v>1.2307204216865475</v>
      </c>
      <c r="I26" s="46">
        <f t="shared" si="2"/>
        <v>0.8242163566458971</v>
      </c>
      <c r="J26" s="49"/>
      <c r="K26" s="46">
        <f t="shared" si="2"/>
        <v>52.099999999999994</v>
      </c>
      <c r="L26" s="46">
        <f t="shared" si="2"/>
        <v>0</v>
      </c>
      <c r="M26" s="46">
        <f t="shared" si="2"/>
        <v>15</v>
      </c>
      <c r="N26" s="46">
        <f t="shared" si="2"/>
        <v>37.099999999999994</v>
      </c>
      <c r="O26" s="46">
        <f t="shared" si="2"/>
        <v>0</v>
      </c>
      <c r="P26" s="24"/>
    </row>
    <row r="27" spans="1:18" s="2" customFormat="1" ht="25.5" x14ac:dyDescent="0.25">
      <c r="A27" s="51">
        <v>9</v>
      </c>
      <c r="B27" s="52" t="s">
        <v>23</v>
      </c>
      <c r="C27" s="53">
        <v>547.99</v>
      </c>
      <c r="D27" s="54">
        <v>85.876794571498365</v>
      </c>
      <c r="E27" s="54">
        <v>106</v>
      </c>
      <c r="F27" s="54">
        <v>106</v>
      </c>
      <c r="G27" s="56">
        <f>D27/C27</f>
        <v>0.15671233885928276</v>
      </c>
      <c r="H27" s="56">
        <f>E27/C27</f>
        <v>0.19343418675523275</v>
      </c>
      <c r="I27" s="56">
        <f>F27/C27</f>
        <v>0.19343418675523275</v>
      </c>
      <c r="J27" s="57">
        <v>0.35</v>
      </c>
      <c r="K27" s="73">
        <f t="shared" ref="K27:K28" si="3">M27+N27+O27</f>
        <v>37.099999999999994</v>
      </c>
      <c r="L27" s="54"/>
      <c r="M27" s="54"/>
      <c r="N27" s="54">
        <f>F27*J27</f>
        <v>37.099999999999994</v>
      </c>
      <c r="O27" s="54"/>
      <c r="P27" s="24"/>
    </row>
    <row r="28" spans="1:18" s="2" customFormat="1" ht="25.5" x14ac:dyDescent="0.25">
      <c r="A28" s="51">
        <v>10</v>
      </c>
      <c r="B28" s="52" t="s">
        <v>27</v>
      </c>
      <c r="C28" s="53">
        <v>71.34</v>
      </c>
      <c r="D28" s="54">
        <v>17</v>
      </c>
      <c r="E28" s="54">
        <v>74</v>
      </c>
      <c r="F28" s="54">
        <v>45</v>
      </c>
      <c r="G28" s="56">
        <f>D28/C28</f>
        <v>0.23829548640313988</v>
      </c>
      <c r="H28" s="56">
        <f>E28/C28</f>
        <v>1.0372862349313148</v>
      </c>
      <c r="I28" s="56">
        <f>F28/C28</f>
        <v>0.63078216989066438</v>
      </c>
      <c r="J28" s="57">
        <v>0.35</v>
      </c>
      <c r="K28" s="54">
        <f t="shared" si="3"/>
        <v>15</v>
      </c>
      <c r="L28" s="54"/>
      <c r="M28" s="54">
        <v>15</v>
      </c>
      <c r="N28" s="54"/>
      <c r="O28" s="54"/>
      <c r="P28" s="24"/>
    </row>
    <row r="29" spans="1:18" ht="18.75" x14ac:dyDescent="0.3"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1:18" s="2" customFormat="1" ht="18.75" x14ac:dyDescent="0.3">
      <c r="A30" s="28" t="s">
        <v>4</v>
      </c>
      <c r="B30" s="29" t="s">
        <v>5</v>
      </c>
      <c r="C30" s="30" t="s">
        <v>6</v>
      </c>
      <c r="D30" s="76" t="s">
        <v>30</v>
      </c>
      <c r="E30" s="76"/>
      <c r="F30" s="76"/>
      <c r="G30" s="76"/>
      <c r="H30" s="76"/>
      <c r="I30" s="76"/>
      <c r="J30" s="76"/>
      <c r="K30" s="76"/>
    </row>
    <row r="31" spans="1:18" s="2" customFormat="1" ht="15.75" customHeight="1" x14ac:dyDescent="0.25">
      <c r="A31" s="28"/>
      <c r="B31" s="29"/>
      <c r="C31" s="30"/>
      <c r="D31" s="40" t="s">
        <v>8</v>
      </c>
      <c r="E31" s="40"/>
      <c r="F31" s="40"/>
      <c r="G31" s="28" t="s">
        <v>9</v>
      </c>
      <c r="H31" s="28"/>
      <c r="I31" s="28"/>
      <c r="J31" s="77" t="s">
        <v>10</v>
      </c>
      <c r="K31" s="40" t="s">
        <v>12</v>
      </c>
    </row>
    <row r="32" spans="1:18" s="2" customFormat="1" ht="15.75" customHeight="1" x14ac:dyDescent="0.25">
      <c r="A32" s="28"/>
      <c r="B32" s="29"/>
      <c r="C32" s="30"/>
      <c r="D32" s="40"/>
      <c r="E32" s="40"/>
      <c r="F32" s="40"/>
      <c r="G32" s="28"/>
      <c r="H32" s="28"/>
      <c r="I32" s="28"/>
      <c r="J32" s="78"/>
      <c r="K32" s="40"/>
    </row>
    <row r="33" spans="1:12" s="2" customFormat="1" ht="31.5" customHeight="1" x14ac:dyDescent="0.25">
      <c r="A33" s="28"/>
      <c r="B33" s="29"/>
      <c r="C33" s="30"/>
      <c r="D33" s="40"/>
      <c r="E33" s="40"/>
      <c r="F33" s="40"/>
      <c r="G33" s="28"/>
      <c r="H33" s="28"/>
      <c r="I33" s="28"/>
      <c r="J33" s="78"/>
      <c r="K33" s="40"/>
    </row>
    <row r="34" spans="1:12" s="2" customFormat="1" ht="33.75" customHeight="1" x14ac:dyDescent="0.25">
      <c r="A34" s="28"/>
      <c r="B34" s="29"/>
      <c r="C34" s="30"/>
      <c r="D34" s="41" t="s">
        <v>16</v>
      </c>
      <c r="E34" s="41" t="s">
        <v>17</v>
      </c>
      <c r="F34" s="41" t="s">
        <v>18</v>
      </c>
      <c r="G34" s="42" t="s">
        <v>16</v>
      </c>
      <c r="H34" s="42" t="s">
        <v>17</v>
      </c>
      <c r="I34" s="42" t="s">
        <v>18</v>
      </c>
      <c r="J34" s="78"/>
      <c r="K34" s="40"/>
    </row>
    <row r="35" spans="1:12" s="50" customFormat="1" x14ac:dyDescent="0.25">
      <c r="A35" s="46">
        <v>14</v>
      </c>
      <c r="B35" s="47" t="s">
        <v>22</v>
      </c>
      <c r="C35" s="48">
        <f>SUM(C36:C39)</f>
        <v>933.16000000000008</v>
      </c>
      <c r="D35" s="46">
        <f>SUM(D36:D39)</f>
        <v>56</v>
      </c>
      <c r="E35" s="46">
        <f>SUM(E36:E39)</f>
        <v>69</v>
      </c>
      <c r="F35" s="46">
        <f>SUM(F36:F39)</f>
        <v>70</v>
      </c>
      <c r="G35" s="46"/>
      <c r="H35" s="46"/>
      <c r="I35" s="46"/>
      <c r="J35" s="46"/>
      <c r="K35" s="46">
        <f>SUM(K36:K39)</f>
        <v>9.6</v>
      </c>
      <c r="L35" s="2"/>
    </row>
    <row r="36" spans="1:12" s="2" customFormat="1" ht="25.5" x14ac:dyDescent="0.25">
      <c r="A36" s="51">
        <v>23</v>
      </c>
      <c r="B36" s="52" t="s">
        <v>23</v>
      </c>
      <c r="C36" s="53">
        <v>547.99</v>
      </c>
      <c r="D36" s="54">
        <v>23</v>
      </c>
      <c r="E36" s="54">
        <v>24</v>
      </c>
      <c r="F36" s="54">
        <v>24</v>
      </c>
      <c r="G36" s="74">
        <f>D36/C36</f>
        <v>4.1971568824248615E-2</v>
      </c>
      <c r="H36" s="74">
        <f>F36/C36</f>
        <v>4.3796419642694207E-2</v>
      </c>
      <c r="I36" s="74">
        <f>F36/C36</f>
        <v>4.3796419642694207E-2</v>
      </c>
      <c r="J36" s="75">
        <v>0.15</v>
      </c>
      <c r="K36" s="63">
        <f>F36*J36</f>
        <v>3.5999999999999996</v>
      </c>
    </row>
    <row r="37" spans="1:12" s="2" customFormat="1" x14ac:dyDescent="0.25">
      <c r="A37" s="51">
        <v>24</v>
      </c>
      <c r="B37" s="52" t="s">
        <v>24</v>
      </c>
      <c r="C37" s="53">
        <v>85.759</v>
      </c>
      <c r="D37" s="54">
        <v>15</v>
      </c>
      <c r="E37" s="54">
        <v>17</v>
      </c>
      <c r="F37" s="54">
        <v>18</v>
      </c>
      <c r="G37" s="74">
        <f>D37/C37</f>
        <v>0.17490875593232197</v>
      </c>
      <c r="H37" s="74">
        <f>F37/C37</f>
        <v>0.20989050711878637</v>
      </c>
      <c r="I37" s="74">
        <f>F37/C37</f>
        <v>0.20989050711878637</v>
      </c>
      <c r="J37" s="75">
        <v>0.15</v>
      </c>
      <c r="K37" s="63">
        <v>3</v>
      </c>
    </row>
    <row r="38" spans="1:12" s="2" customFormat="1" x14ac:dyDescent="0.25">
      <c r="A38" s="51">
        <v>25</v>
      </c>
      <c r="B38" s="52" t="s">
        <v>25</v>
      </c>
      <c r="C38" s="53">
        <v>228.071</v>
      </c>
      <c r="D38" s="54">
        <v>9</v>
      </c>
      <c r="E38" s="54">
        <v>15</v>
      </c>
      <c r="F38" s="54">
        <v>15</v>
      </c>
      <c r="G38" s="74">
        <f>D38/C38</f>
        <v>3.9461395793415212E-2</v>
      </c>
      <c r="H38" s="74">
        <f>F38/C38</f>
        <v>6.5768992989025346E-2</v>
      </c>
      <c r="I38" s="74">
        <f>F38/C38</f>
        <v>6.5768992989025346E-2</v>
      </c>
      <c r="J38" s="75">
        <v>0.15</v>
      </c>
      <c r="K38" s="63">
        <v>2</v>
      </c>
    </row>
    <row r="39" spans="1:12" s="2" customFormat="1" ht="25.5" x14ac:dyDescent="0.25">
      <c r="A39" s="51">
        <v>26</v>
      </c>
      <c r="B39" s="52" t="s">
        <v>27</v>
      </c>
      <c r="C39" s="53">
        <v>71.34</v>
      </c>
      <c r="D39" s="63">
        <v>9</v>
      </c>
      <c r="E39" s="54">
        <v>13</v>
      </c>
      <c r="F39" s="54">
        <v>13</v>
      </c>
      <c r="G39" s="74">
        <f>D39/C39</f>
        <v>0.12615643397813289</v>
      </c>
      <c r="H39" s="74">
        <f>F39/C39</f>
        <v>0.18222596019063639</v>
      </c>
      <c r="I39" s="74">
        <f>F39/C39</f>
        <v>0.18222596019063639</v>
      </c>
      <c r="J39" s="75">
        <v>0.1</v>
      </c>
      <c r="K39" s="63">
        <v>1</v>
      </c>
    </row>
    <row r="40" spans="1:12" ht="18.75" x14ac:dyDescent="0.3">
      <c r="D40" s="70" t="s">
        <v>31</v>
      </c>
      <c r="E40" s="70"/>
      <c r="F40" s="70"/>
      <c r="G40" s="70"/>
      <c r="H40" s="70"/>
      <c r="I40" s="70"/>
      <c r="J40" s="70"/>
      <c r="K40" s="70"/>
    </row>
    <row r="41" spans="1:12" s="50" customFormat="1" x14ac:dyDescent="0.25">
      <c r="A41" s="46">
        <v>14</v>
      </c>
      <c r="B41" s="47" t="s">
        <v>22</v>
      </c>
      <c r="C41" s="48">
        <f>SUM(C42:C46)</f>
        <v>1032.26</v>
      </c>
      <c r="D41" s="46">
        <f>SUM(D42:D46)</f>
        <v>1225</v>
      </c>
      <c r="E41" s="46">
        <f>SUM(E42:E46)</f>
        <v>1282</v>
      </c>
      <c r="F41" s="46">
        <f>SUM(F42:F46)</f>
        <v>1349</v>
      </c>
      <c r="G41" s="46"/>
      <c r="H41" s="46"/>
      <c r="I41" s="46"/>
      <c r="J41" s="46"/>
      <c r="K41" s="46">
        <f>SUM(K42:K46)</f>
        <v>111</v>
      </c>
    </row>
    <row r="42" spans="1:12" s="2" customFormat="1" ht="25.5" x14ac:dyDescent="0.25">
      <c r="A42" s="51">
        <v>60</v>
      </c>
      <c r="B42" s="52" t="s">
        <v>23</v>
      </c>
      <c r="C42" s="53">
        <v>547.99</v>
      </c>
      <c r="D42" s="79">
        <v>658</v>
      </c>
      <c r="E42" s="79">
        <v>720</v>
      </c>
      <c r="F42" s="79">
        <v>720</v>
      </c>
      <c r="G42" s="80">
        <f>D42/C42</f>
        <v>1.2007518385371996</v>
      </c>
      <c r="H42" s="80">
        <f>E42/C42</f>
        <v>1.3138925892808262</v>
      </c>
      <c r="I42" s="80">
        <f>F42/C42</f>
        <v>1.3138925892808262</v>
      </c>
      <c r="J42" s="81">
        <v>0.1</v>
      </c>
      <c r="K42" s="79">
        <v>72</v>
      </c>
    </row>
    <row r="43" spans="1:12" s="2" customFormat="1" x14ac:dyDescent="0.25">
      <c r="A43" s="51">
        <v>61</v>
      </c>
      <c r="B43" s="52" t="s">
        <v>24</v>
      </c>
      <c r="C43" s="53">
        <v>85.759</v>
      </c>
      <c r="D43" s="82">
        <v>209</v>
      </c>
      <c r="E43" s="79">
        <v>217</v>
      </c>
      <c r="F43" s="79">
        <v>226</v>
      </c>
      <c r="G43" s="80">
        <f>D43/C43</f>
        <v>2.4370619993236859</v>
      </c>
      <c r="H43" s="80">
        <f>E43/C43</f>
        <v>2.530346669154258</v>
      </c>
      <c r="I43" s="80">
        <f>F43/C43</f>
        <v>2.6352919227136509</v>
      </c>
      <c r="J43" s="81">
        <v>0.1</v>
      </c>
      <c r="K43" s="79">
        <v>22</v>
      </c>
    </row>
    <row r="44" spans="1:12" s="2" customFormat="1" x14ac:dyDescent="0.25">
      <c r="A44" s="51">
        <v>62</v>
      </c>
      <c r="B44" s="52" t="s">
        <v>25</v>
      </c>
      <c r="C44" s="53">
        <v>228.071</v>
      </c>
      <c r="D44" s="82">
        <v>215</v>
      </c>
      <c r="E44" s="79">
        <v>230</v>
      </c>
      <c r="F44" s="79">
        <v>265</v>
      </c>
      <c r="G44" s="80">
        <f>D44/C44</f>
        <v>0.9426888995093633</v>
      </c>
      <c r="H44" s="80">
        <f>E44/C44</f>
        <v>1.0084578924983887</v>
      </c>
      <c r="I44" s="80">
        <f>F44/C44</f>
        <v>1.1619188761394479</v>
      </c>
      <c r="J44" s="81">
        <v>0.04</v>
      </c>
      <c r="K44" s="79">
        <v>10</v>
      </c>
    </row>
    <row r="45" spans="1:12" s="2" customFormat="1" x14ac:dyDescent="0.25">
      <c r="A45" s="51">
        <v>63</v>
      </c>
      <c r="B45" s="52" t="s">
        <v>26</v>
      </c>
      <c r="C45" s="53">
        <v>99.1</v>
      </c>
      <c r="D45" s="82">
        <v>121</v>
      </c>
      <c r="E45" s="79">
        <v>101</v>
      </c>
      <c r="F45" s="79">
        <v>106</v>
      </c>
      <c r="G45" s="80">
        <f>D45/C45</f>
        <v>1.2209889001009082</v>
      </c>
      <c r="H45" s="80">
        <f>E45/C45</f>
        <v>1.0191725529767912</v>
      </c>
      <c r="I45" s="80">
        <f>F45/C45</f>
        <v>1.0696266397578205</v>
      </c>
      <c r="J45" s="81">
        <v>0.04</v>
      </c>
      <c r="K45" s="79">
        <v>4</v>
      </c>
    </row>
    <row r="46" spans="1:12" s="2" customFormat="1" ht="25.5" x14ac:dyDescent="0.25">
      <c r="A46" s="51">
        <v>64</v>
      </c>
      <c r="B46" s="52" t="s">
        <v>27</v>
      </c>
      <c r="C46" s="53">
        <v>71.34</v>
      </c>
      <c r="D46" s="82">
        <v>22</v>
      </c>
      <c r="E46" s="79">
        <v>14</v>
      </c>
      <c r="F46" s="79">
        <v>32</v>
      </c>
      <c r="G46" s="80">
        <f>D46/C46</f>
        <v>0.30838239416876928</v>
      </c>
      <c r="H46" s="80">
        <f>E46/C46</f>
        <v>0.19624334174376226</v>
      </c>
      <c r="I46" s="80">
        <f>F46/C46</f>
        <v>0.44855620970002802</v>
      </c>
      <c r="J46" s="81">
        <v>0.1</v>
      </c>
      <c r="K46" s="79">
        <v>3</v>
      </c>
    </row>
  </sheetData>
  <mergeCells count="24">
    <mergeCell ref="D40:K40"/>
    <mergeCell ref="D29:O29"/>
    <mergeCell ref="A30:A34"/>
    <mergeCell ref="B30:B34"/>
    <mergeCell ref="C30:C34"/>
    <mergeCell ref="D30:K30"/>
    <mergeCell ref="D31:F33"/>
    <mergeCell ref="G31:I33"/>
    <mergeCell ref="J31:J34"/>
    <mergeCell ref="K31:K34"/>
    <mergeCell ref="L11:N11"/>
    <mergeCell ref="O11:O12"/>
    <mergeCell ref="D19:O19"/>
    <mergeCell ref="D25:O25"/>
    <mergeCell ref="A8:A12"/>
    <mergeCell ref="B8:B12"/>
    <mergeCell ref="C8:C12"/>
    <mergeCell ref="D8:O8"/>
    <mergeCell ref="D9:F11"/>
    <mergeCell ref="G9:I11"/>
    <mergeCell ref="J9:J12"/>
    <mergeCell ref="K9:O9"/>
    <mergeCell ref="K10:K12"/>
    <mergeCell ref="L10:O1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2020-04-24T02:11:09Z</cp:lastPrinted>
  <dcterms:created xsi:type="dcterms:W3CDTF">2020-04-24T01:58:26Z</dcterms:created>
  <dcterms:modified xsi:type="dcterms:W3CDTF">2020-04-24T02:12:38Z</dcterms:modified>
</cp:coreProperties>
</file>